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120" yWindow="72" windowWidth="18912" windowHeight="72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H39" i="1"/>
  <c r="G39" i="1"/>
  <c r="F39" i="1"/>
  <c r="C39" i="1"/>
  <c r="O37" i="1"/>
  <c r="N37" i="1"/>
  <c r="M37" i="1"/>
  <c r="L37" i="1"/>
  <c r="K37" i="1"/>
  <c r="J37" i="1"/>
  <c r="I37" i="1"/>
  <c r="H37" i="1"/>
  <c r="G37" i="1"/>
  <c r="F37" i="1"/>
  <c r="E37" i="1"/>
  <c r="D37" i="1"/>
  <c r="D39" i="1" s="1"/>
  <c r="C37" i="1"/>
  <c r="O17" i="1" l="1"/>
  <c r="N76" i="1" l="1"/>
  <c r="M76" i="1"/>
  <c r="L76" i="1"/>
  <c r="K76" i="1"/>
  <c r="J76" i="1"/>
  <c r="I76" i="1"/>
  <c r="H76" i="1"/>
  <c r="G76" i="1"/>
  <c r="F76" i="1"/>
  <c r="E76" i="1"/>
  <c r="D76" i="1"/>
  <c r="C76" i="1"/>
  <c r="N74" i="1"/>
  <c r="M74" i="1"/>
  <c r="L74" i="1"/>
  <c r="K74" i="1"/>
  <c r="J74" i="1"/>
  <c r="I74" i="1"/>
  <c r="H74" i="1"/>
  <c r="G74" i="1"/>
  <c r="F74" i="1"/>
  <c r="E74" i="1"/>
  <c r="D74" i="1"/>
  <c r="C74" i="1"/>
  <c r="O75" i="1"/>
  <c r="O74" i="1" s="1"/>
  <c r="E78" i="1" l="1"/>
  <c r="G78" i="1"/>
  <c r="H78" i="1"/>
  <c r="K78" i="1"/>
  <c r="D78" i="1"/>
  <c r="I78" i="1"/>
  <c r="C78" i="1"/>
  <c r="L78" i="1"/>
  <c r="M78" i="1"/>
  <c r="F78" i="1"/>
  <c r="N78" i="1"/>
  <c r="J78" i="1"/>
  <c r="J13" i="1"/>
  <c r="H34" i="1" l="1"/>
  <c r="H13" i="1"/>
  <c r="C28" i="1" l="1"/>
  <c r="N13" i="1" l="1"/>
  <c r="M13" i="1"/>
  <c r="L13" i="1"/>
  <c r="K13" i="1"/>
  <c r="I13" i="1"/>
  <c r="G13" i="1"/>
  <c r="F13" i="1"/>
  <c r="E13" i="1"/>
  <c r="D13" i="1"/>
  <c r="C13" i="1"/>
  <c r="O77" i="1" l="1"/>
  <c r="O76" i="1" s="1"/>
  <c r="O78" i="1" s="1"/>
  <c r="D28" i="1" l="1"/>
  <c r="C30" i="1" l="1"/>
  <c r="C34" i="1"/>
  <c r="O35" i="1" l="1"/>
  <c r="M28" i="1" l="1"/>
  <c r="O36" i="1" l="1"/>
  <c r="O33" i="1"/>
  <c r="O32" i="1"/>
  <c r="O31" i="1"/>
  <c r="O27" i="1"/>
  <c r="O26" i="1"/>
  <c r="O25" i="1"/>
  <c r="O24" i="1"/>
  <c r="O23" i="1"/>
  <c r="O22" i="1"/>
  <c r="O21" i="1"/>
  <c r="O20" i="1"/>
  <c r="O19" i="1"/>
  <c r="O18" i="1"/>
  <c r="O16" i="1"/>
  <c r="O14" i="1"/>
  <c r="O13" i="1" s="1"/>
  <c r="O12" i="1"/>
  <c r="O11" i="1"/>
  <c r="O10" i="1"/>
  <c r="O9" i="1"/>
  <c r="O8" i="1"/>
  <c r="O7" i="1"/>
  <c r="O62" i="1"/>
  <c r="O61" i="1"/>
  <c r="O60" i="1"/>
  <c r="N63" i="1"/>
  <c r="N59" i="1"/>
  <c r="O29" i="1"/>
  <c r="N34" i="1"/>
  <c r="N30" i="1"/>
  <c r="N28" i="1"/>
  <c r="N15" i="1"/>
  <c r="N6" i="1"/>
  <c r="M63" i="1" l="1"/>
  <c r="M59" i="1"/>
  <c r="M34" i="1"/>
  <c r="M30" i="1"/>
  <c r="M15" i="1"/>
  <c r="M6" i="1"/>
  <c r="L63" i="1" l="1"/>
  <c r="L59" i="1"/>
  <c r="L34" i="1"/>
  <c r="L30" i="1"/>
  <c r="L28" i="1"/>
  <c r="L15" i="1"/>
  <c r="L6" i="1"/>
  <c r="K63" i="1" l="1"/>
  <c r="K59" i="1"/>
  <c r="K34" i="1"/>
  <c r="K30" i="1"/>
  <c r="K28" i="1"/>
  <c r="K15" i="1"/>
  <c r="K6" i="1"/>
  <c r="J63" i="1" l="1"/>
  <c r="J59" i="1"/>
  <c r="J34" i="1"/>
  <c r="J30" i="1"/>
  <c r="J28" i="1"/>
  <c r="J15" i="1"/>
  <c r="J6" i="1"/>
  <c r="E59" i="1" l="1"/>
  <c r="D59" i="1"/>
  <c r="C59" i="1"/>
  <c r="E63" i="1"/>
  <c r="D63" i="1"/>
  <c r="C63" i="1"/>
  <c r="O34" i="1"/>
  <c r="O28" i="1"/>
  <c r="I34" i="1"/>
  <c r="G34" i="1"/>
  <c r="F34" i="1"/>
  <c r="E34" i="1"/>
  <c r="D34" i="1"/>
  <c r="C15" i="1"/>
  <c r="C6" i="1"/>
  <c r="D30" i="1"/>
  <c r="D15" i="1"/>
  <c r="D6" i="1"/>
  <c r="E30" i="1"/>
  <c r="E28" i="1"/>
  <c r="E15" i="1"/>
  <c r="E6" i="1"/>
  <c r="E39" i="1" s="1"/>
  <c r="I28" i="1"/>
  <c r="I15" i="1"/>
  <c r="I6" i="1"/>
  <c r="F6" i="1"/>
  <c r="F15" i="1"/>
  <c r="F28" i="1"/>
  <c r="H28" i="1"/>
  <c r="G28" i="1"/>
  <c r="H15" i="1"/>
  <c r="G15" i="1"/>
  <c r="H6" i="1"/>
  <c r="G6" i="1"/>
  <c r="O15" i="1" l="1"/>
  <c r="O30" i="1"/>
  <c r="O6" i="1"/>
  <c r="O39" i="1" s="1"/>
  <c r="I30" i="1"/>
  <c r="I63" i="1"/>
  <c r="O63" i="1"/>
  <c r="F30" i="1"/>
  <c r="O59" i="1"/>
  <c r="I59" i="1"/>
  <c r="H30" i="1"/>
  <c r="F59" i="1"/>
  <c r="F63" i="1"/>
  <c r="H63" i="1"/>
  <c r="G30" i="1"/>
  <c r="G59" i="1"/>
  <c r="H59" i="1"/>
  <c r="G63" i="1"/>
</calcChain>
</file>

<file path=xl/sharedStrings.xml><?xml version="1.0" encoding="utf-8"?>
<sst xmlns="http://schemas.openxmlformats.org/spreadsheetml/2006/main" count="146" uniqueCount="104">
  <si>
    <t>(En Soles)</t>
  </si>
  <si>
    <t>DETALLE</t>
  </si>
  <si>
    <t>ABRIL</t>
  </si>
  <si>
    <t>MAYO</t>
  </si>
  <si>
    <t>JUNIO</t>
  </si>
  <si>
    <t>1.3.1</t>
  </si>
  <si>
    <t>VENTA DE BIENES</t>
  </si>
  <si>
    <t>1.3.1.1.1</t>
  </si>
  <si>
    <t>Venta de Bienes Agrícolas y Forestales</t>
  </si>
  <si>
    <t>1.3.1.2.1</t>
  </si>
  <si>
    <t>Venta de Bienes Pecuarios</t>
  </si>
  <si>
    <t>1.3.1.4.1</t>
  </si>
  <si>
    <t>Venta de Productos Industriales</t>
  </si>
  <si>
    <t>1.3.1.5.1</t>
  </si>
  <si>
    <t>De Educación</t>
  </si>
  <si>
    <t>1.3.1.6.1</t>
  </si>
  <si>
    <t>De Salud</t>
  </si>
  <si>
    <t>1.3.1.9.1</t>
  </si>
  <si>
    <t xml:space="preserve">Venta de Otros Bienes </t>
  </si>
  <si>
    <t>1.3.2</t>
  </si>
  <si>
    <t>DERECHOS Y TASAS ADMINISTRATIVAS</t>
  </si>
  <si>
    <t>1.3.2.3.1</t>
  </si>
  <si>
    <t>Derechos Administrativos de Educación</t>
  </si>
  <si>
    <t>1.3.3</t>
  </si>
  <si>
    <t>VENTA DE SERVICIOS</t>
  </si>
  <si>
    <t>1.3.3.1.1</t>
  </si>
  <si>
    <t>Servicios Agropecuarios</t>
  </si>
  <si>
    <t>1.3.3.2.1</t>
  </si>
  <si>
    <t>Servicio de Transporte</t>
  </si>
  <si>
    <t>1.3.3.3.1</t>
  </si>
  <si>
    <t>Servicios Educativos</t>
  </si>
  <si>
    <t>1.3.3.3.2</t>
  </si>
  <si>
    <t>Servicios Recreativos y Culturales</t>
  </si>
  <si>
    <t>1.3.3.4.1</t>
  </si>
  <si>
    <t>Servicios Médicos Asistenciales</t>
  </si>
  <si>
    <t>1.3.3.4.2</t>
  </si>
  <si>
    <t>Exámenes de Laboratorio y de ayuda al Diag.</t>
  </si>
  <si>
    <t>1.3.3.5.1</t>
  </si>
  <si>
    <t>Inmuebles y Terrenos</t>
  </si>
  <si>
    <t>1.3.3.5.2</t>
  </si>
  <si>
    <t>Vehículos, Maquinarias y Equipos</t>
  </si>
  <si>
    <t>1.3.3.5.3</t>
  </si>
  <si>
    <t>Otros Alquileres</t>
  </si>
  <si>
    <t>1.3.3.9.1</t>
  </si>
  <si>
    <t>Servicios por Administración y Recaud.</t>
  </si>
  <si>
    <t>1.3.3.9.2</t>
  </si>
  <si>
    <t>Otros Ingresos por Prestación de Servic.</t>
  </si>
  <si>
    <t>1.5.1</t>
  </si>
  <si>
    <t>RENTAS DE LA PROPIEDAD</t>
  </si>
  <si>
    <t>1.5.1.1.1</t>
  </si>
  <si>
    <t>Otros Intereses</t>
  </si>
  <si>
    <t>1.5.2</t>
  </si>
  <si>
    <t>MULTAS Y SANCIONES PECUNIARIAS NO TRIB</t>
  </si>
  <si>
    <t>1.5.2.1.2</t>
  </si>
  <si>
    <t xml:space="preserve">De Educación </t>
  </si>
  <si>
    <t>1.5.2.1.6</t>
  </si>
  <si>
    <t xml:space="preserve">Otras Multas </t>
  </si>
  <si>
    <t>1.5.2.2.1</t>
  </si>
  <si>
    <t>Sanciones Administrativas</t>
  </si>
  <si>
    <t>1.5.5</t>
  </si>
  <si>
    <t>INGRESOS DIVERSOS</t>
  </si>
  <si>
    <t>1.5.5.1.4</t>
  </si>
  <si>
    <t xml:space="preserve">Otros Ingreos Diversos </t>
  </si>
  <si>
    <t>TOTAL</t>
  </si>
  <si>
    <t>Cod.</t>
  </si>
  <si>
    <t>Partida Específica de Ingreso</t>
  </si>
  <si>
    <t>1.4.1</t>
  </si>
  <si>
    <t>Donaciones y Transferencias Corrientes</t>
  </si>
  <si>
    <t>1.4.1.4.1.3</t>
  </si>
  <si>
    <t>Canon Minero</t>
  </si>
  <si>
    <t>1.4.1.4.1.5</t>
  </si>
  <si>
    <t>Canon Hidroenergético</t>
  </si>
  <si>
    <t>1.4.1.4.2.1</t>
  </si>
  <si>
    <t>Regalías Mineras</t>
  </si>
  <si>
    <t>ENERO</t>
  </si>
  <si>
    <t>FEBRERO</t>
  </si>
  <si>
    <t>MARZO</t>
  </si>
  <si>
    <t>JULIO</t>
  </si>
  <si>
    <t>FUENTE DE FINANCIAMIENTO: RECURSOS DIRECTAMENTE RECAUDADOS</t>
  </si>
  <si>
    <t>FUENTE DE FINANCIAMIENTO: RECURSOS DETERMINADOS</t>
  </si>
  <si>
    <t>1.5.5.1.2</t>
  </si>
  <si>
    <t>Ventas Diversas</t>
  </si>
  <si>
    <t>AGOSTO</t>
  </si>
  <si>
    <t>SETIEMBRE</t>
  </si>
  <si>
    <t xml:space="preserve">SETIEMBRE </t>
  </si>
  <si>
    <t>OCTUBRE</t>
  </si>
  <si>
    <t>NOVIEMBRE</t>
  </si>
  <si>
    <t>DICIEMBRE</t>
  </si>
  <si>
    <t>Fuente: SIAF</t>
  </si>
  <si>
    <t>FUENTE DE FINANCIAMIENTO: DONACIONES Y TRANSFERENCIAS</t>
  </si>
  <si>
    <t>1.4.1.3.1.1</t>
  </si>
  <si>
    <t>Del Gobierno Central</t>
  </si>
  <si>
    <t>1.3.3.1.2</t>
  </si>
  <si>
    <t xml:space="preserve">Servicios de Minería </t>
  </si>
  <si>
    <t>1.4.2</t>
  </si>
  <si>
    <t>Donaciones de Capital</t>
  </si>
  <si>
    <t>1.4.2.3.1.1</t>
  </si>
  <si>
    <t>RECAUDACIÓN DE INGRESOS - 2020</t>
  </si>
  <si>
    <t>Información al mes de Marzo</t>
  </si>
  <si>
    <t>SALDOS DE BALANCE</t>
  </si>
  <si>
    <t>1.9.1</t>
  </si>
  <si>
    <t>1.9.1.1.1</t>
  </si>
  <si>
    <t>Saldos de Balance</t>
  </si>
  <si>
    <t>No incluye intereses generados por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</si>
</sst>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/>
    <xf numFmtId="0" fontId="4" fillId="0" borderId="4" xfId="0" applyFont="1" applyBorder="1"/>
    <xf numFmtId="4" fontId="4" fillId="0" borderId="4" xfId="0" applyNumberFormat="1" applyFont="1" applyBorder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4" fontId="5" fillId="0" borderId="4" xfId="0" applyNumberFormat="1" applyFont="1" applyBorder="1"/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8" fillId="0" borderId="4" xfId="1" applyFont="1" applyBorder="1" applyAlignment="1">
      <alignment horizontal="right" vertical="top" wrapText="1"/>
    </xf>
    <xf numFmtId="165" fontId="8" fillId="0" borderId="4" xfId="0" applyNumberFormat="1" applyFont="1" applyBorder="1" applyAlignment="1">
      <alignment horizontal="right" vertical="top" wrapText="1"/>
    </xf>
    <xf numFmtId="165" fontId="8" fillId="0" borderId="7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A51" workbookViewId="0">
      <selection activeCell="A81" sqref="A81"/>
    </sheetView>
  </sheetViews>
  <sheetFormatPr baseColWidth="10" defaultRowHeight="14.4" x14ac:dyDescent="0.3"/>
  <cols>
    <col min="2" max="2" width="38.88671875" customWidth="1"/>
    <col min="3" max="5" width="13.109375" customWidth="1"/>
    <col min="6" max="6" width="12.6640625" customWidth="1"/>
    <col min="7" max="7" width="12.33203125" customWidth="1"/>
    <col min="8" max="8" width="12.5546875" customWidth="1"/>
    <col min="9" max="14" width="12.44140625" customWidth="1"/>
    <col min="15" max="15" width="13.109375" customWidth="1"/>
  </cols>
  <sheetData>
    <row r="1" spans="1:15" ht="15.6" x14ac:dyDescent="0.3">
      <c r="A1" s="29" t="s">
        <v>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3">
      <c r="A2" s="1"/>
      <c r="B2" s="1"/>
      <c r="C2" s="1"/>
      <c r="D2" s="1"/>
      <c r="E2" s="1"/>
      <c r="F2" s="1"/>
      <c r="G2" s="1"/>
      <c r="H2" s="2"/>
    </row>
    <row r="3" spans="1:15" x14ac:dyDescent="0.3">
      <c r="A3" s="32" t="s">
        <v>78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3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x14ac:dyDescent="0.3">
      <c r="A5" s="33" t="s">
        <v>1</v>
      </c>
      <c r="B5" s="34"/>
      <c r="C5" s="15" t="s">
        <v>74</v>
      </c>
      <c r="D5" s="15" t="s">
        <v>75</v>
      </c>
      <c r="E5" s="15" t="s">
        <v>76</v>
      </c>
      <c r="F5" s="3" t="s">
        <v>2</v>
      </c>
      <c r="G5" s="3" t="s">
        <v>3</v>
      </c>
      <c r="H5" s="3" t="s">
        <v>4</v>
      </c>
      <c r="I5" s="3" t="s">
        <v>77</v>
      </c>
      <c r="J5" s="3" t="s">
        <v>82</v>
      </c>
      <c r="K5" s="3" t="s">
        <v>83</v>
      </c>
      <c r="L5" s="3" t="s">
        <v>85</v>
      </c>
      <c r="M5" s="3" t="s">
        <v>86</v>
      </c>
      <c r="N5" s="3" t="s">
        <v>87</v>
      </c>
      <c r="O5" s="3" t="s">
        <v>63</v>
      </c>
    </row>
    <row r="6" spans="1:15" x14ac:dyDescent="0.3">
      <c r="A6" s="4" t="s">
        <v>5</v>
      </c>
      <c r="B6" s="4" t="s">
        <v>6</v>
      </c>
      <c r="C6" s="5">
        <f t="shared" ref="C6:O6" si="0">SUM(C7:C12)</f>
        <v>210080.80000000002</v>
      </c>
      <c r="D6" s="5">
        <f t="shared" si="0"/>
        <v>90643.61</v>
      </c>
      <c r="E6" s="5">
        <f t="shared" si="0"/>
        <v>21063.9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  <c r="N6" s="5">
        <f t="shared" si="0"/>
        <v>0</v>
      </c>
      <c r="O6" s="5">
        <f t="shared" si="0"/>
        <v>321788.31</v>
      </c>
    </row>
    <row r="7" spans="1:15" x14ac:dyDescent="0.3">
      <c r="A7" s="6" t="s">
        <v>7</v>
      </c>
      <c r="B7" s="6" t="s">
        <v>8</v>
      </c>
      <c r="C7" s="7">
        <v>69670</v>
      </c>
      <c r="D7" s="7">
        <v>22308.799999999999</v>
      </c>
      <c r="E7" s="7">
        <v>0</v>
      </c>
      <c r="F7" s="7"/>
      <c r="G7" s="7"/>
      <c r="H7" s="7"/>
      <c r="I7" s="7"/>
      <c r="J7" s="7"/>
      <c r="K7" s="7"/>
      <c r="L7" s="7"/>
      <c r="M7" s="7"/>
      <c r="N7" s="7"/>
      <c r="O7" s="7">
        <f>SUM(C7:N7)</f>
        <v>91978.8</v>
      </c>
    </row>
    <row r="8" spans="1:15" x14ac:dyDescent="0.3">
      <c r="A8" s="6" t="s">
        <v>9</v>
      </c>
      <c r="B8" s="6" t="s">
        <v>10</v>
      </c>
      <c r="C8" s="7">
        <v>130778.6</v>
      </c>
      <c r="D8" s="7">
        <v>57640.21</v>
      </c>
      <c r="E8" s="7">
        <v>19943.900000000001</v>
      </c>
      <c r="F8" s="7"/>
      <c r="G8" s="7"/>
      <c r="H8" s="7"/>
      <c r="I8" s="7"/>
      <c r="J8" s="7"/>
      <c r="K8" s="7"/>
      <c r="L8" s="7"/>
      <c r="M8" s="7"/>
      <c r="N8" s="7"/>
      <c r="O8" s="7">
        <f t="shared" ref="O8:O12" si="1">SUM(C8:N8)</f>
        <v>208362.71</v>
      </c>
    </row>
    <row r="9" spans="1:15" x14ac:dyDescent="0.3">
      <c r="A9" s="6" t="s">
        <v>11</v>
      </c>
      <c r="B9" s="6" t="s">
        <v>12</v>
      </c>
      <c r="C9" s="23">
        <v>3406.1</v>
      </c>
      <c r="D9" s="7">
        <v>6890.5</v>
      </c>
      <c r="E9" s="7">
        <v>970</v>
      </c>
      <c r="F9" s="7"/>
      <c r="G9" s="7"/>
      <c r="H9" s="7"/>
      <c r="I9" s="7"/>
      <c r="J9" s="7"/>
      <c r="K9" s="7"/>
      <c r="L9" s="7"/>
      <c r="M9" s="7"/>
      <c r="N9" s="7"/>
      <c r="O9" s="7">
        <f t="shared" si="1"/>
        <v>11266.6</v>
      </c>
    </row>
    <row r="10" spans="1:15" x14ac:dyDescent="0.3">
      <c r="A10" s="6" t="s">
        <v>13</v>
      </c>
      <c r="B10" s="6" t="s">
        <v>14</v>
      </c>
      <c r="C10" s="23">
        <v>222.1</v>
      </c>
      <c r="D10" s="7">
        <v>3688</v>
      </c>
      <c r="E10" s="7">
        <v>150</v>
      </c>
      <c r="F10" s="7"/>
      <c r="G10" s="7"/>
      <c r="H10" s="7"/>
      <c r="I10" s="7"/>
      <c r="J10" s="7"/>
      <c r="K10" s="7"/>
      <c r="L10" s="7"/>
      <c r="M10" s="7"/>
      <c r="N10" s="7"/>
      <c r="O10" s="7">
        <f t="shared" si="1"/>
        <v>4060.1</v>
      </c>
    </row>
    <row r="11" spans="1:15" x14ac:dyDescent="0.3">
      <c r="A11" s="6" t="s">
        <v>15</v>
      </c>
      <c r="B11" s="6" t="s">
        <v>16</v>
      </c>
      <c r="C11" s="23">
        <v>299.8</v>
      </c>
      <c r="D11" s="7">
        <v>116.1</v>
      </c>
      <c r="E11" s="7">
        <v>0</v>
      </c>
      <c r="F11" s="7"/>
      <c r="G11" s="7"/>
      <c r="H11" s="7"/>
      <c r="I11" s="7"/>
      <c r="J11" s="7"/>
      <c r="K11" s="7"/>
      <c r="L11" s="7"/>
      <c r="M11" s="7"/>
      <c r="N11" s="7"/>
      <c r="O11" s="7">
        <f t="shared" si="1"/>
        <v>415.9</v>
      </c>
    </row>
    <row r="12" spans="1:15" x14ac:dyDescent="0.3">
      <c r="A12" s="6" t="s">
        <v>17</v>
      </c>
      <c r="B12" s="6" t="s">
        <v>18</v>
      </c>
      <c r="C12" s="7">
        <v>5704.2</v>
      </c>
      <c r="D12" s="7">
        <v>0</v>
      </c>
      <c r="E12" s="7">
        <v>0</v>
      </c>
      <c r="F12" s="7"/>
      <c r="G12" s="7"/>
      <c r="H12" s="7"/>
      <c r="I12" s="7"/>
      <c r="J12" s="7"/>
      <c r="K12" s="7"/>
      <c r="L12" s="7"/>
      <c r="M12" s="7"/>
      <c r="N12" s="7"/>
      <c r="O12" s="7">
        <f t="shared" si="1"/>
        <v>5704.2</v>
      </c>
    </row>
    <row r="13" spans="1:15" x14ac:dyDescent="0.3">
      <c r="A13" s="4" t="s">
        <v>19</v>
      </c>
      <c r="B13" s="4" t="s">
        <v>20</v>
      </c>
      <c r="C13" s="5">
        <f t="shared" ref="C13:O13" si="2">SUM(C14:C14)</f>
        <v>323235.38</v>
      </c>
      <c r="D13" s="5">
        <f t="shared" si="2"/>
        <v>41870.6</v>
      </c>
      <c r="E13" s="5">
        <f t="shared" si="2"/>
        <v>14087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379192.98</v>
      </c>
    </row>
    <row r="14" spans="1:15" x14ac:dyDescent="0.3">
      <c r="A14" s="6" t="s">
        <v>21</v>
      </c>
      <c r="B14" s="6" t="s">
        <v>22</v>
      </c>
      <c r="C14" s="7">
        <v>323235.38</v>
      </c>
      <c r="D14" s="7">
        <v>41870.6</v>
      </c>
      <c r="E14" s="7">
        <v>14087</v>
      </c>
      <c r="F14" s="7"/>
      <c r="G14" s="7"/>
      <c r="H14" s="7"/>
      <c r="I14" s="7"/>
      <c r="J14" s="7"/>
      <c r="K14" s="7"/>
      <c r="L14" s="7"/>
      <c r="M14" s="7"/>
      <c r="N14" s="7"/>
      <c r="O14" s="7">
        <f>SUM(C14:N14)</f>
        <v>379192.98</v>
      </c>
    </row>
    <row r="15" spans="1:15" x14ac:dyDescent="0.3">
      <c r="A15" s="4" t="s">
        <v>23</v>
      </c>
      <c r="B15" s="4" t="s">
        <v>24</v>
      </c>
      <c r="C15" s="5">
        <f t="shared" ref="C15:O15" si="3">SUM(C16:C27)</f>
        <v>1831509.7000000004</v>
      </c>
      <c r="D15" s="5">
        <f t="shared" si="3"/>
        <v>1419855.73</v>
      </c>
      <c r="E15" s="5">
        <f t="shared" si="3"/>
        <v>186748.36000000002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0</v>
      </c>
      <c r="J15" s="5">
        <f t="shared" si="3"/>
        <v>0</v>
      </c>
      <c r="K15" s="5">
        <f t="shared" si="3"/>
        <v>0</v>
      </c>
      <c r="L15" s="5">
        <f t="shared" si="3"/>
        <v>0</v>
      </c>
      <c r="M15" s="5">
        <f t="shared" si="3"/>
        <v>0</v>
      </c>
      <c r="N15" s="5">
        <f t="shared" si="3"/>
        <v>0</v>
      </c>
      <c r="O15" s="5">
        <f t="shared" si="3"/>
        <v>3438113.790000001</v>
      </c>
    </row>
    <row r="16" spans="1:15" x14ac:dyDescent="0.3">
      <c r="A16" s="6" t="s">
        <v>25</v>
      </c>
      <c r="B16" s="6" t="s">
        <v>26</v>
      </c>
      <c r="C16" s="7">
        <v>6549.5</v>
      </c>
      <c r="D16" s="7">
        <v>2432.4</v>
      </c>
      <c r="E16" s="7">
        <v>356.2</v>
      </c>
      <c r="F16" s="7"/>
      <c r="G16" s="7"/>
      <c r="H16" s="7"/>
      <c r="I16" s="7"/>
      <c r="J16" s="7"/>
      <c r="K16" s="7"/>
      <c r="L16" s="7"/>
      <c r="M16" s="7"/>
      <c r="N16" s="7"/>
      <c r="O16" s="7">
        <f t="shared" ref="O16:O27" si="4">SUM(C16:N16)</f>
        <v>9338.1</v>
      </c>
    </row>
    <row r="17" spans="1:15" x14ac:dyDescent="0.3">
      <c r="A17" s="28" t="s">
        <v>92</v>
      </c>
      <c r="B17" s="6" t="s">
        <v>93</v>
      </c>
      <c r="C17" s="7">
        <v>0</v>
      </c>
      <c r="D17" s="7">
        <v>0</v>
      </c>
      <c r="E17" s="7">
        <v>0</v>
      </c>
      <c r="F17" s="7"/>
      <c r="G17" s="7"/>
      <c r="H17" s="7"/>
      <c r="I17" s="7"/>
      <c r="J17" s="7"/>
      <c r="K17" s="7"/>
      <c r="L17" s="7"/>
      <c r="M17" s="7"/>
      <c r="N17" s="7"/>
      <c r="O17" s="7">
        <f t="shared" si="4"/>
        <v>0</v>
      </c>
    </row>
    <row r="18" spans="1:15" x14ac:dyDescent="0.3">
      <c r="A18" s="6" t="s">
        <v>27</v>
      </c>
      <c r="B18" s="6" t="s">
        <v>28</v>
      </c>
      <c r="C18" s="7">
        <v>0</v>
      </c>
      <c r="D18" s="7">
        <v>0</v>
      </c>
      <c r="E18" s="7">
        <v>0</v>
      </c>
      <c r="F18" s="7"/>
      <c r="G18" s="7"/>
      <c r="H18" s="7"/>
      <c r="I18" s="7"/>
      <c r="J18" s="7"/>
      <c r="K18" s="7"/>
      <c r="L18" s="7"/>
      <c r="M18" s="7"/>
      <c r="N18" s="7"/>
      <c r="O18" s="7">
        <f t="shared" si="4"/>
        <v>0</v>
      </c>
    </row>
    <row r="19" spans="1:15" x14ac:dyDescent="0.3">
      <c r="A19" s="6" t="s">
        <v>29</v>
      </c>
      <c r="B19" s="6" t="s">
        <v>30</v>
      </c>
      <c r="C19" s="24">
        <v>1749856.3000000003</v>
      </c>
      <c r="D19" s="7">
        <v>1385167.59</v>
      </c>
      <c r="E19" s="7">
        <v>179873.5</v>
      </c>
      <c r="F19" s="7"/>
      <c r="G19" s="7"/>
      <c r="H19" s="7"/>
      <c r="I19" s="7"/>
      <c r="J19" s="7"/>
      <c r="K19" s="7"/>
      <c r="L19" s="7"/>
      <c r="M19" s="7"/>
      <c r="N19" s="7"/>
      <c r="O19" s="7">
        <f t="shared" si="4"/>
        <v>3314897.3900000006</v>
      </c>
    </row>
    <row r="20" spans="1:15" x14ac:dyDescent="0.3">
      <c r="A20" s="6" t="s">
        <v>31</v>
      </c>
      <c r="B20" s="6" t="s">
        <v>32</v>
      </c>
      <c r="C20" s="25">
        <v>7992.7</v>
      </c>
      <c r="D20" s="7">
        <v>14651.5</v>
      </c>
      <c r="E20" s="7">
        <v>0</v>
      </c>
      <c r="F20" s="7"/>
      <c r="G20" s="7"/>
      <c r="H20" s="7"/>
      <c r="I20" s="7"/>
      <c r="J20" s="7"/>
      <c r="K20" s="7"/>
      <c r="L20" s="7"/>
      <c r="M20" s="7"/>
      <c r="N20" s="7"/>
      <c r="O20" s="7">
        <f t="shared" si="4"/>
        <v>22644.2</v>
      </c>
    </row>
    <row r="21" spans="1:15" x14ac:dyDescent="0.3">
      <c r="A21" s="6" t="s">
        <v>33</v>
      </c>
      <c r="B21" s="6" t="s">
        <v>34</v>
      </c>
      <c r="C21" s="25">
        <v>38247</v>
      </c>
      <c r="D21" s="7">
        <v>185.4</v>
      </c>
      <c r="E21" s="7">
        <v>470</v>
      </c>
      <c r="F21" s="7"/>
      <c r="G21" s="7"/>
      <c r="H21" s="7"/>
      <c r="I21" s="7"/>
      <c r="J21" s="7"/>
      <c r="K21" s="7"/>
      <c r="L21" s="7"/>
      <c r="M21" s="7"/>
      <c r="N21" s="7"/>
      <c r="O21" s="7">
        <f t="shared" si="4"/>
        <v>38902.400000000001</v>
      </c>
    </row>
    <row r="22" spans="1:15" x14ac:dyDescent="0.3">
      <c r="A22" s="6" t="s">
        <v>35</v>
      </c>
      <c r="B22" s="6" t="s">
        <v>36</v>
      </c>
      <c r="C22" s="25">
        <v>470.6</v>
      </c>
      <c r="D22" s="7">
        <v>5504.4</v>
      </c>
      <c r="E22" s="7">
        <v>0</v>
      </c>
      <c r="F22" s="7"/>
      <c r="G22" s="7"/>
      <c r="H22" s="7"/>
      <c r="I22" s="7"/>
      <c r="J22" s="7"/>
      <c r="K22" s="7"/>
      <c r="L22" s="7"/>
      <c r="M22" s="7"/>
      <c r="N22" s="7"/>
      <c r="O22" s="7">
        <f t="shared" si="4"/>
        <v>5975</v>
      </c>
    </row>
    <row r="23" spans="1:15" x14ac:dyDescent="0.3">
      <c r="A23" s="6" t="s">
        <v>37</v>
      </c>
      <c r="B23" s="6" t="s">
        <v>38</v>
      </c>
      <c r="C23" s="25">
        <v>6659</v>
      </c>
      <c r="D23" s="7">
        <v>2602.6</v>
      </c>
      <c r="E23" s="7">
        <v>0</v>
      </c>
      <c r="F23" s="7"/>
      <c r="G23" s="7"/>
      <c r="H23" s="7"/>
      <c r="I23" s="7"/>
      <c r="J23" s="7"/>
      <c r="K23" s="7"/>
      <c r="L23" s="7"/>
      <c r="M23" s="7"/>
      <c r="N23" s="7"/>
      <c r="O23" s="7">
        <f t="shared" si="4"/>
        <v>9261.6</v>
      </c>
    </row>
    <row r="24" spans="1:15" x14ac:dyDescent="0.3">
      <c r="A24" s="6" t="s">
        <v>39</v>
      </c>
      <c r="B24" s="6" t="s">
        <v>40</v>
      </c>
      <c r="C24" s="25">
        <v>0</v>
      </c>
      <c r="D24" s="7">
        <v>0</v>
      </c>
      <c r="E24" s="7">
        <v>0</v>
      </c>
      <c r="F24" s="7"/>
      <c r="G24" s="7"/>
      <c r="H24" s="7"/>
      <c r="I24" s="7"/>
      <c r="J24" s="7"/>
      <c r="K24" s="7"/>
      <c r="L24" s="7"/>
      <c r="M24" s="7"/>
      <c r="N24" s="7"/>
      <c r="O24" s="7">
        <f t="shared" si="4"/>
        <v>0</v>
      </c>
    </row>
    <row r="25" spans="1:15" x14ac:dyDescent="0.3">
      <c r="A25" s="6" t="s">
        <v>41</v>
      </c>
      <c r="B25" s="6" t="s">
        <v>42</v>
      </c>
      <c r="C25" s="25">
        <v>0</v>
      </c>
      <c r="D25" s="7">
        <v>550</v>
      </c>
      <c r="E25" s="7">
        <v>385</v>
      </c>
      <c r="F25" s="7"/>
      <c r="G25" s="7"/>
      <c r="H25" s="7"/>
      <c r="I25" s="7"/>
      <c r="J25" s="7"/>
      <c r="K25" s="7"/>
      <c r="L25" s="7"/>
      <c r="M25" s="7"/>
      <c r="N25" s="7"/>
      <c r="O25" s="7">
        <f t="shared" si="4"/>
        <v>935</v>
      </c>
    </row>
    <row r="26" spans="1:15" x14ac:dyDescent="0.3">
      <c r="A26" s="6" t="s">
        <v>43</v>
      </c>
      <c r="B26" s="6" t="s">
        <v>44</v>
      </c>
      <c r="C26" s="25">
        <v>0</v>
      </c>
      <c r="D26" s="7">
        <v>0</v>
      </c>
      <c r="E26" s="7">
        <v>0</v>
      </c>
      <c r="F26" s="7"/>
      <c r="G26" s="7"/>
      <c r="H26" s="7"/>
      <c r="I26" s="7"/>
      <c r="J26" s="7"/>
      <c r="K26" s="7"/>
      <c r="L26" s="7"/>
      <c r="M26" s="7"/>
      <c r="N26" s="7"/>
      <c r="O26" s="7">
        <f t="shared" si="4"/>
        <v>0</v>
      </c>
    </row>
    <row r="27" spans="1:15" x14ac:dyDescent="0.3">
      <c r="A27" s="6" t="s">
        <v>45</v>
      </c>
      <c r="B27" s="6" t="s">
        <v>46</v>
      </c>
      <c r="C27" s="25">
        <v>21734.6</v>
      </c>
      <c r="D27" s="7">
        <v>8761.84</v>
      </c>
      <c r="E27" s="7">
        <v>5663.66</v>
      </c>
      <c r="F27" s="7"/>
      <c r="G27" s="7"/>
      <c r="H27" s="7"/>
      <c r="I27" s="7"/>
      <c r="J27" s="7"/>
      <c r="K27" s="7"/>
      <c r="L27" s="7"/>
      <c r="M27" s="7"/>
      <c r="N27" s="7"/>
      <c r="O27" s="7">
        <f t="shared" si="4"/>
        <v>36160.1</v>
      </c>
    </row>
    <row r="28" spans="1:15" x14ac:dyDescent="0.3">
      <c r="A28" s="4" t="s">
        <v>47</v>
      </c>
      <c r="B28" s="4" t="s">
        <v>48</v>
      </c>
      <c r="C28" s="5">
        <f t="shared" ref="C28:O28" si="5">SUM(C29)</f>
        <v>16864.34</v>
      </c>
      <c r="D28" s="5">
        <f t="shared" si="5"/>
        <v>15592.31</v>
      </c>
      <c r="E28" s="5">
        <f t="shared" si="5"/>
        <v>0</v>
      </c>
      <c r="F28" s="5">
        <f t="shared" si="5"/>
        <v>0</v>
      </c>
      <c r="G28" s="5">
        <f t="shared" si="5"/>
        <v>0</v>
      </c>
      <c r="H28" s="5">
        <f t="shared" si="5"/>
        <v>0</v>
      </c>
      <c r="I28" s="5">
        <f t="shared" si="5"/>
        <v>0</v>
      </c>
      <c r="J28" s="5">
        <f t="shared" si="5"/>
        <v>0</v>
      </c>
      <c r="K28" s="5">
        <f t="shared" si="5"/>
        <v>0</v>
      </c>
      <c r="L28" s="5">
        <f t="shared" si="5"/>
        <v>0</v>
      </c>
      <c r="M28" s="5">
        <f t="shared" si="5"/>
        <v>0</v>
      </c>
      <c r="N28" s="5">
        <f t="shared" si="5"/>
        <v>0</v>
      </c>
      <c r="O28" s="5">
        <f t="shared" si="5"/>
        <v>32456.65</v>
      </c>
    </row>
    <row r="29" spans="1:15" x14ac:dyDescent="0.3">
      <c r="A29" s="6" t="s">
        <v>49</v>
      </c>
      <c r="B29" s="6" t="s">
        <v>50</v>
      </c>
      <c r="C29" s="7">
        <v>16864.34</v>
      </c>
      <c r="D29" s="7">
        <v>15592.31</v>
      </c>
      <c r="E29" s="7">
        <v>0</v>
      </c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32456.65</v>
      </c>
    </row>
    <row r="30" spans="1:15" x14ac:dyDescent="0.3">
      <c r="A30" s="4" t="s">
        <v>51</v>
      </c>
      <c r="B30" s="4" t="s">
        <v>52</v>
      </c>
      <c r="C30" s="5">
        <f t="shared" ref="C30:O30" si="6">SUM(C31:C33)</f>
        <v>698.23</v>
      </c>
      <c r="D30" s="5">
        <f t="shared" si="6"/>
        <v>1120.19</v>
      </c>
      <c r="E30" s="5">
        <f t="shared" si="6"/>
        <v>347.06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2165.48</v>
      </c>
    </row>
    <row r="31" spans="1:15" x14ac:dyDescent="0.3">
      <c r="A31" s="6" t="s">
        <v>53</v>
      </c>
      <c r="B31" s="6" t="s">
        <v>54</v>
      </c>
      <c r="C31" s="7">
        <v>269.10000000000002</v>
      </c>
      <c r="D31" s="7">
        <v>3</v>
      </c>
      <c r="E31" s="7">
        <v>242</v>
      </c>
      <c r="F31" s="7"/>
      <c r="G31" s="7"/>
      <c r="H31" s="7"/>
      <c r="I31" s="7"/>
      <c r="J31" s="7"/>
      <c r="K31" s="7"/>
      <c r="L31" s="7"/>
      <c r="M31" s="7"/>
      <c r="N31" s="7"/>
      <c r="O31" s="7">
        <f t="shared" ref="O31:O33" si="7">SUM(C31:N31)</f>
        <v>514.1</v>
      </c>
    </row>
    <row r="32" spans="1:15" x14ac:dyDescent="0.3">
      <c r="A32" s="6" t="s">
        <v>55</v>
      </c>
      <c r="B32" s="6" t="s">
        <v>56</v>
      </c>
      <c r="C32" s="7">
        <v>0</v>
      </c>
      <c r="D32" s="7">
        <v>0</v>
      </c>
      <c r="E32" s="7">
        <v>0</v>
      </c>
      <c r="F32" s="7"/>
      <c r="G32" s="7"/>
      <c r="H32" s="7"/>
      <c r="I32" s="7"/>
      <c r="J32" s="7"/>
      <c r="K32" s="7"/>
      <c r="L32" s="7"/>
      <c r="M32" s="7"/>
      <c r="N32" s="7"/>
      <c r="O32" s="7">
        <f t="shared" si="7"/>
        <v>0</v>
      </c>
    </row>
    <row r="33" spans="1:15" x14ac:dyDescent="0.3">
      <c r="A33" s="6" t="s">
        <v>57</v>
      </c>
      <c r="B33" s="6" t="s">
        <v>58</v>
      </c>
      <c r="C33" s="7">
        <v>429.13</v>
      </c>
      <c r="D33" s="7">
        <v>1117.19</v>
      </c>
      <c r="E33" s="7">
        <v>105.06</v>
      </c>
      <c r="F33" s="7"/>
      <c r="G33" s="7"/>
      <c r="H33" s="7"/>
      <c r="I33" s="7"/>
      <c r="J33" s="7"/>
      <c r="K33" s="7"/>
      <c r="L33" s="7"/>
      <c r="M33" s="7"/>
      <c r="N33" s="7"/>
      <c r="O33" s="7">
        <f t="shared" si="7"/>
        <v>1651.38</v>
      </c>
    </row>
    <row r="34" spans="1:15" x14ac:dyDescent="0.3">
      <c r="A34" s="4" t="s">
        <v>59</v>
      </c>
      <c r="B34" s="4" t="s">
        <v>60</v>
      </c>
      <c r="C34" s="5">
        <f>SUM(C35:C36)</f>
        <v>27094.77</v>
      </c>
      <c r="D34" s="5">
        <f t="shared" ref="D34:O34" si="8">SUM(D35:D36)</f>
        <v>8463.4</v>
      </c>
      <c r="E34" s="5">
        <f t="shared" si="8"/>
        <v>2025</v>
      </c>
      <c r="F34" s="5">
        <f t="shared" si="8"/>
        <v>0</v>
      </c>
      <c r="G34" s="5">
        <f t="shared" si="8"/>
        <v>0</v>
      </c>
      <c r="H34" s="5">
        <f t="shared" si="8"/>
        <v>0</v>
      </c>
      <c r="I34" s="5">
        <f t="shared" si="8"/>
        <v>0</v>
      </c>
      <c r="J34" s="5">
        <f t="shared" si="8"/>
        <v>0</v>
      </c>
      <c r="K34" s="5">
        <f t="shared" si="8"/>
        <v>0</v>
      </c>
      <c r="L34" s="5">
        <f t="shared" si="8"/>
        <v>0</v>
      </c>
      <c r="M34" s="5">
        <f t="shared" si="8"/>
        <v>0</v>
      </c>
      <c r="N34" s="5">
        <f t="shared" si="8"/>
        <v>0</v>
      </c>
      <c r="O34" s="5">
        <f t="shared" si="8"/>
        <v>37583.17</v>
      </c>
    </row>
    <row r="35" spans="1:15" x14ac:dyDescent="0.3">
      <c r="A35" s="6" t="s">
        <v>80</v>
      </c>
      <c r="B35" s="6" t="s">
        <v>81</v>
      </c>
      <c r="C35" s="7">
        <v>0</v>
      </c>
      <c r="D35" s="7">
        <v>0</v>
      </c>
      <c r="E35" s="7">
        <v>0</v>
      </c>
      <c r="F35" s="7"/>
      <c r="G35" s="7"/>
      <c r="H35" s="7"/>
      <c r="I35" s="7"/>
      <c r="J35" s="7"/>
      <c r="K35" s="7"/>
      <c r="L35" s="7"/>
      <c r="M35" s="7"/>
      <c r="N35" s="7"/>
      <c r="O35" s="7">
        <f>SUM(C35:N35)</f>
        <v>0</v>
      </c>
    </row>
    <row r="36" spans="1:15" x14ac:dyDescent="0.3">
      <c r="A36" s="6" t="s">
        <v>61</v>
      </c>
      <c r="B36" s="6" t="s">
        <v>62</v>
      </c>
      <c r="C36" s="7">
        <v>27094.77</v>
      </c>
      <c r="D36" s="7">
        <v>8463.4</v>
      </c>
      <c r="E36" s="7">
        <v>2025</v>
      </c>
      <c r="F36" s="7"/>
      <c r="G36" s="7"/>
      <c r="H36" s="7"/>
      <c r="I36" s="7"/>
      <c r="J36" s="7"/>
      <c r="K36" s="7"/>
      <c r="L36" s="7"/>
      <c r="M36" s="7"/>
      <c r="N36" s="7"/>
      <c r="O36" s="7">
        <f>SUM(C36:N36)</f>
        <v>37583.17</v>
      </c>
    </row>
    <row r="37" spans="1:15" x14ac:dyDescent="0.3">
      <c r="A37" s="4" t="s">
        <v>100</v>
      </c>
      <c r="B37" s="4" t="s">
        <v>99</v>
      </c>
      <c r="C37" s="5">
        <f t="shared" ref="C37:O37" si="9">SUM(C38)</f>
        <v>0</v>
      </c>
      <c r="D37" s="5">
        <f t="shared" si="9"/>
        <v>-17726</v>
      </c>
      <c r="E37" s="5">
        <f t="shared" si="9"/>
        <v>0</v>
      </c>
      <c r="F37" s="5">
        <f t="shared" si="9"/>
        <v>0</v>
      </c>
      <c r="G37" s="5">
        <f t="shared" si="9"/>
        <v>0</v>
      </c>
      <c r="H37" s="5">
        <f t="shared" si="9"/>
        <v>0</v>
      </c>
      <c r="I37" s="5">
        <f t="shared" si="9"/>
        <v>0</v>
      </c>
      <c r="J37" s="5">
        <f t="shared" si="9"/>
        <v>0</v>
      </c>
      <c r="K37" s="5">
        <f t="shared" si="9"/>
        <v>0</v>
      </c>
      <c r="L37" s="5">
        <f t="shared" si="9"/>
        <v>0</v>
      </c>
      <c r="M37" s="5">
        <f t="shared" si="9"/>
        <v>0</v>
      </c>
      <c r="N37" s="5">
        <f t="shared" si="9"/>
        <v>0</v>
      </c>
      <c r="O37" s="5">
        <f t="shared" si="9"/>
        <v>0</v>
      </c>
    </row>
    <row r="38" spans="1:15" x14ac:dyDescent="0.3">
      <c r="A38" s="6" t="s">
        <v>101</v>
      </c>
      <c r="B38" s="36" t="s">
        <v>102</v>
      </c>
      <c r="C38" s="7">
        <v>0</v>
      </c>
      <c r="D38" s="7">
        <v>-17726</v>
      </c>
      <c r="E38" s="7">
        <v>0</v>
      </c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3">
      <c r="A39" s="33" t="s">
        <v>63</v>
      </c>
      <c r="B39" s="34"/>
      <c r="C39" s="5">
        <f>SUM(C6+C13+C15+C28+C30+C34+C37)</f>
        <v>2409483.2200000002</v>
      </c>
      <c r="D39" s="5">
        <f t="shared" ref="D39:O39" si="10">SUM(D6+D13+D15+D28+D30+D34+D37)</f>
        <v>1559819.8399999999</v>
      </c>
      <c r="E39" s="5">
        <f t="shared" si="10"/>
        <v>224271.32</v>
      </c>
      <c r="F39" s="5">
        <f t="shared" si="10"/>
        <v>0</v>
      </c>
      <c r="G39" s="5">
        <f t="shared" si="10"/>
        <v>0</v>
      </c>
      <c r="H39" s="5">
        <f t="shared" si="10"/>
        <v>0</v>
      </c>
      <c r="I39" s="5">
        <f t="shared" si="10"/>
        <v>0</v>
      </c>
      <c r="J39" s="5">
        <f t="shared" si="10"/>
        <v>0</v>
      </c>
      <c r="K39" s="5">
        <f t="shared" si="10"/>
        <v>0</v>
      </c>
      <c r="L39" s="5">
        <f t="shared" si="10"/>
        <v>0</v>
      </c>
      <c r="M39" s="5">
        <f t="shared" si="10"/>
        <v>0</v>
      </c>
      <c r="N39" s="5">
        <f t="shared" si="10"/>
        <v>0</v>
      </c>
      <c r="O39" s="5">
        <f t="shared" si="10"/>
        <v>4211300.3800000008</v>
      </c>
    </row>
    <row r="40" spans="1:15" x14ac:dyDescent="0.3">
      <c r="A40" s="31" t="s">
        <v>88</v>
      </c>
      <c r="B40" s="31"/>
      <c r="C40" s="16"/>
      <c r="D40" s="16"/>
      <c r="E40" s="16"/>
      <c r="G40" s="8"/>
    </row>
    <row r="41" spans="1:15" x14ac:dyDescent="0.3">
      <c r="A41" s="21" t="s">
        <v>98</v>
      </c>
      <c r="B41" s="16"/>
      <c r="C41" s="16"/>
      <c r="D41" s="16"/>
      <c r="E41" s="16"/>
      <c r="G41" s="8"/>
      <c r="O41" s="22"/>
    </row>
    <row r="42" spans="1:15" x14ac:dyDescent="0.3">
      <c r="A42" s="17"/>
      <c r="B42" s="17"/>
      <c r="C42" s="17"/>
      <c r="D42" s="17"/>
      <c r="E42" s="27"/>
      <c r="G42" s="8"/>
      <c r="H42" s="27"/>
      <c r="O42" s="27"/>
    </row>
    <row r="43" spans="1:15" x14ac:dyDescent="0.3">
      <c r="A43" s="17"/>
      <c r="B43" s="17"/>
      <c r="C43" s="17"/>
      <c r="D43" s="17"/>
      <c r="E43" s="27"/>
      <c r="G43" s="8"/>
    </row>
    <row r="44" spans="1:15" x14ac:dyDescent="0.3">
      <c r="A44" s="17"/>
      <c r="B44" s="17"/>
      <c r="C44" s="17"/>
      <c r="D44" s="17"/>
      <c r="E44" s="27"/>
      <c r="G44" s="8"/>
      <c r="H44" s="27"/>
    </row>
    <row r="45" spans="1:15" x14ac:dyDescent="0.3">
      <c r="A45" s="18"/>
      <c r="B45" s="18"/>
      <c r="C45" s="18"/>
      <c r="D45" s="18"/>
      <c r="E45" s="18"/>
      <c r="G45" s="8"/>
    </row>
    <row r="46" spans="1:15" x14ac:dyDescent="0.3">
      <c r="A46" s="18"/>
      <c r="B46" s="18"/>
      <c r="C46" s="18"/>
      <c r="D46" s="18"/>
      <c r="E46" s="18"/>
      <c r="G46" s="8"/>
    </row>
    <row r="47" spans="1:15" x14ac:dyDescent="0.3">
      <c r="A47" s="22"/>
      <c r="B47" s="22"/>
      <c r="C47" s="22"/>
      <c r="D47" s="22"/>
      <c r="E47" s="22"/>
      <c r="G47" s="8"/>
    </row>
    <row r="48" spans="1:15" x14ac:dyDescent="0.3">
      <c r="A48" s="22"/>
      <c r="B48" s="22"/>
      <c r="C48" s="22"/>
      <c r="D48" s="22"/>
      <c r="E48" s="22"/>
      <c r="G48" s="8"/>
    </row>
    <row r="49" spans="1:15" x14ac:dyDescent="0.3">
      <c r="A49" s="22"/>
      <c r="B49" s="22"/>
      <c r="C49" s="22"/>
      <c r="D49" s="22"/>
      <c r="E49" s="22"/>
      <c r="G49" s="8"/>
    </row>
    <row r="50" spans="1:15" x14ac:dyDescent="0.3">
      <c r="A50" s="19"/>
      <c r="B50" s="19"/>
      <c r="C50" s="19"/>
      <c r="D50" s="19"/>
      <c r="E50" s="19"/>
      <c r="G50" s="8"/>
    </row>
    <row r="51" spans="1:15" x14ac:dyDescent="0.3">
      <c r="A51" s="20"/>
      <c r="B51" s="20"/>
      <c r="C51" s="20"/>
      <c r="D51" s="20"/>
      <c r="E51" s="20"/>
      <c r="G51" s="8"/>
    </row>
    <row r="52" spans="1:15" x14ac:dyDescent="0.3">
      <c r="A52" s="20"/>
      <c r="B52" s="20"/>
      <c r="C52" s="20"/>
      <c r="D52" s="20"/>
      <c r="E52" s="20"/>
      <c r="G52" s="8"/>
    </row>
    <row r="53" spans="1:15" x14ac:dyDescent="0.3">
      <c r="A53" s="20"/>
      <c r="B53" s="20"/>
      <c r="C53" s="20"/>
      <c r="D53" s="20"/>
      <c r="E53" s="20"/>
      <c r="G53" s="8"/>
    </row>
    <row r="54" spans="1:15" ht="15.6" x14ac:dyDescent="0.3">
      <c r="A54" s="29" t="s">
        <v>97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6" spans="1:15" x14ac:dyDescent="0.3">
      <c r="A56" s="32" t="s">
        <v>79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1:15" x14ac:dyDescent="0.3">
      <c r="A57" s="35" t="s">
        <v>0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9" t="s">
        <v>64</v>
      </c>
      <c r="B58" s="9" t="s">
        <v>65</v>
      </c>
      <c r="C58" s="15" t="s">
        <v>74</v>
      </c>
      <c r="D58" s="15" t="s">
        <v>75</v>
      </c>
      <c r="E58" s="15" t="s">
        <v>76</v>
      </c>
      <c r="F58" s="3" t="s">
        <v>2</v>
      </c>
      <c r="G58" s="3" t="s">
        <v>3</v>
      </c>
      <c r="H58" s="3" t="s">
        <v>4</v>
      </c>
      <c r="I58" s="3" t="s">
        <v>77</v>
      </c>
      <c r="J58" s="3" t="s">
        <v>82</v>
      </c>
      <c r="K58" s="3" t="s">
        <v>84</v>
      </c>
      <c r="L58" s="3" t="s">
        <v>85</v>
      </c>
      <c r="M58" s="3" t="s">
        <v>86</v>
      </c>
      <c r="N58" s="3" t="s">
        <v>87</v>
      </c>
      <c r="O58" s="3" t="s">
        <v>63</v>
      </c>
    </row>
    <row r="59" spans="1:15" x14ac:dyDescent="0.3">
      <c r="A59" s="10" t="s">
        <v>66</v>
      </c>
      <c r="B59" s="10" t="s">
        <v>67</v>
      </c>
      <c r="C59" s="11">
        <f t="shared" ref="C59:O59" si="11">SUM(C60:C62)</f>
        <v>150492.81</v>
      </c>
      <c r="D59" s="11">
        <f t="shared" si="11"/>
        <v>2237.87</v>
      </c>
      <c r="E59" s="11">
        <f t="shared" si="11"/>
        <v>0</v>
      </c>
      <c r="F59" s="11">
        <f t="shared" si="11"/>
        <v>0</v>
      </c>
      <c r="G59" s="11">
        <f t="shared" si="11"/>
        <v>0</v>
      </c>
      <c r="H59" s="11">
        <f t="shared" si="11"/>
        <v>0</v>
      </c>
      <c r="I59" s="11">
        <f t="shared" si="11"/>
        <v>0</v>
      </c>
      <c r="J59" s="11">
        <f t="shared" si="11"/>
        <v>0</v>
      </c>
      <c r="K59" s="11">
        <f t="shared" si="11"/>
        <v>0</v>
      </c>
      <c r="L59" s="11">
        <f t="shared" si="11"/>
        <v>0</v>
      </c>
      <c r="M59" s="11">
        <f t="shared" si="11"/>
        <v>0</v>
      </c>
      <c r="N59" s="11">
        <f t="shared" si="11"/>
        <v>0</v>
      </c>
      <c r="O59" s="11">
        <f t="shared" si="11"/>
        <v>152730.68</v>
      </c>
    </row>
    <row r="60" spans="1:15" x14ac:dyDescent="0.3">
      <c r="A60" s="12" t="s">
        <v>68</v>
      </c>
      <c r="B60" s="13" t="s">
        <v>69</v>
      </c>
      <c r="C60" s="7">
        <v>0</v>
      </c>
      <c r="D60" s="7">
        <v>0</v>
      </c>
      <c r="E60" s="7">
        <v>0</v>
      </c>
      <c r="F60" s="7"/>
      <c r="G60" s="7"/>
      <c r="H60" s="7"/>
      <c r="I60" s="7"/>
      <c r="J60" s="7"/>
      <c r="K60" s="7"/>
      <c r="L60" s="7"/>
      <c r="M60" s="7"/>
      <c r="N60" s="7"/>
      <c r="O60" s="7">
        <f>SUM(C60:N60)</f>
        <v>0</v>
      </c>
    </row>
    <row r="61" spans="1:15" x14ac:dyDescent="0.3">
      <c r="A61" s="12" t="s">
        <v>70</v>
      </c>
      <c r="B61" s="13" t="s">
        <v>71</v>
      </c>
      <c r="C61" s="7">
        <v>39333.19</v>
      </c>
      <c r="D61" s="7">
        <v>0</v>
      </c>
      <c r="E61" s="7">
        <v>0</v>
      </c>
      <c r="F61" s="7"/>
      <c r="G61" s="7"/>
      <c r="H61" s="7"/>
      <c r="I61" s="7"/>
      <c r="J61" s="7"/>
      <c r="K61" s="7"/>
      <c r="L61" s="7"/>
      <c r="M61" s="7"/>
      <c r="N61" s="7"/>
      <c r="O61" s="7">
        <f t="shared" ref="O61:O62" si="12">SUM(C61:N61)</f>
        <v>39333.19</v>
      </c>
    </row>
    <row r="62" spans="1:15" x14ac:dyDescent="0.3">
      <c r="A62" s="12" t="s">
        <v>72</v>
      </c>
      <c r="B62" s="13" t="s">
        <v>73</v>
      </c>
      <c r="C62" s="7">
        <v>111159.62</v>
      </c>
      <c r="D62" s="7">
        <v>2237.87</v>
      </c>
      <c r="E62" s="7">
        <v>0</v>
      </c>
      <c r="F62" s="7"/>
      <c r="G62" s="7"/>
      <c r="H62" s="7"/>
      <c r="I62" s="7"/>
      <c r="J62" s="7"/>
      <c r="K62" s="7"/>
      <c r="L62" s="7"/>
      <c r="M62" s="7"/>
      <c r="N62" s="7"/>
      <c r="O62" s="7">
        <f t="shared" si="12"/>
        <v>113397.48999999999</v>
      </c>
    </row>
    <row r="63" spans="1:15" x14ac:dyDescent="0.3">
      <c r="A63" s="30" t="s">
        <v>63</v>
      </c>
      <c r="B63" s="30"/>
      <c r="C63" s="5">
        <f t="shared" ref="C63:O63" si="13">SUM(C60:C62)</f>
        <v>150492.81</v>
      </c>
      <c r="D63" s="5">
        <f t="shared" si="13"/>
        <v>2237.87</v>
      </c>
      <c r="E63" s="5">
        <f t="shared" si="13"/>
        <v>0</v>
      </c>
      <c r="F63" s="5">
        <f t="shared" si="13"/>
        <v>0</v>
      </c>
      <c r="G63" s="5">
        <f t="shared" si="13"/>
        <v>0</v>
      </c>
      <c r="H63" s="5">
        <f t="shared" si="13"/>
        <v>0</v>
      </c>
      <c r="I63" s="5">
        <f t="shared" si="13"/>
        <v>0</v>
      </c>
      <c r="J63" s="5">
        <f t="shared" si="13"/>
        <v>0</v>
      </c>
      <c r="K63" s="5">
        <f t="shared" si="13"/>
        <v>0</v>
      </c>
      <c r="L63" s="5">
        <f t="shared" si="13"/>
        <v>0</v>
      </c>
      <c r="M63" s="5">
        <f t="shared" si="13"/>
        <v>0</v>
      </c>
      <c r="N63" s="5">
        <f t="shared" si="13"/>
        <v>0</v>
      </c>
      <c r="O63" s="5">
        <f t="shared" si="13"/>
        <v>152730.68</v>
      </c>
    </row>
    <row r="64" spans="1:15" x14ac:dyDescent="0.3">
      <c r="A64" s="31" t="s">
        <v>88</v>
      </c>
      <c r="B64" s="31"/>
      <c r="C64" s="16"/>
      <c r="D64" s="16"/>
      <c r="E64" s="16"/>
      <c r="F64" s="14"/>
      <c r="G64" s="14"/>
      <c r="H64" s="14"/>
    </row>
    <row r="65" spans="1:15" x14ac:dyDescent="0.3">
      <c r="A65" s="22" t="s">
        <v>98</v>
      </c>
      <c r="B65" s="22"/>
    </row>
    <row r="66" spans="1:15" x14ac:dyDescent="0.3">
      <c r="A66" s="37" t="s">
        <v>103</v>
      </c>
    </row>
    <row r="69" spans="1:15" ht="15.6" x14ac:dyDescent="0.3">
      <c r="A69" s="29" t="s">
        <v>97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1" spans="1:15" x14ac:dyDescent="0.3">
      <c r="A71" s="32" t="s">
        <v>89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  <row r="72" spans="1:15" x14ac:dyDescent="0.3">
      <c r="A72" s="35" t="s">
        <v>0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x14ac:dyDescent="0.3">
      <c r="A73" s="9" t="s">
        <v>64</v>
      </c>
      <c r="B73" s="9" t="s">
        <v>65</v>
      </c>
      <c r="C73" s="26" t="s">
        <v>74</v>
      </c>
      <c r="D73" s="26" t="s">
        <v>75</v>
      </c>
      <c r="E73" s="26" t="s">
        <v>76</v>
      </c>
      <c r="F73" s="3" t="s">
        <v>2</v>
      </c>
      <c r="G73" s="3" t="s">
        <v>3</v>
      </c>
      <c r="H73" s="3" t="s">
        <v>4</v>
      </c>
      <c r="I73" s="3" t="s">
        <v>77</v>
      </c>
      <c r="J73" s="3" t="s">
        <v>82</v>
      </c>
      <c r="K73" s="3" t="s">
        <v>84</v>
      </c>
      <c r="L73" s="3" t="s">
        <v>85</v>
      </c>
      <c r="M73" s="3" t="s">
        <v>86</v>
      </c>
      <c r="N73" s="3" t="s">
        <v>87</v>
      </c>
      <c r="O73" s="3" t="s">
        <v>63</v>
      </c>
    </row>
    <row r="74" spans="1:15" x14ac:dyDescent="0.3">
      <c r="A74" s="10" t="s">
        <v>66</v>
      </c>
      <c r="B74" s="10" t="s">
        <v>67</v>
      </c>
      <c r="C74" s="11">
        <f>SUM(C75)</f>
        <v>0</v>
      </c>
      <c r="D74" s="11">
        <f t="shared" ref="D74:O74" si="14">SUM(D75)</f>
        <v>0</v>
      </c>
      <c r="E74" s="11">
        <f t="shared" si="14"/>
        <v>0</v>
      </c>
      <c r="F74" s="11">
        <f t="shared" si="14"/>
        <v>0</v>
      </c>
      <c r="G74" s="11">
        <f t="shared" si="14"/>
        <v>0</v>
      </c>
      <c r="H74" s="11">
        <f t="shared" si="14"/>
        <v>0</v>
      </c>
      <c r="I74" s="11">
        <f t="shared" si="14"/>
        <v>0</v>
      </c>
      <c r="J74" s="11">
        <f t="shared" si="14"/>
        <v>0</v>
      </c>
      <c r="K74" s="11">
        <f t="shared" si="14"/>
        <v>0</v>
      </c>
      <c r="L74" s="11">
        <f t="shared" si="14"/>
        <v>0</v>
      </c>
      <c r="M74" s="11">
        <f t="shared" si="14"/>
        <v>0</v>
      </c>
      <c r="N74" s="11">
        <f t="shared" si="14"/>
        <v>0</v>
      </c>
      <c r="O74" s="11">
        <f t="shared" si="14"/>
        <v>0</v>
      </c>
    </row>
    <row r="75" spans="1:15" x14ac:dyDescent="0.3">
      <c r="A75" s="12" t="s">
        <v>90</v>
      </c>
      <c r="B75" s="13" t="s">
        <v>91</v>
      </c>
      <c r="C75" s="7">
        <v>0</v>
      </c>
      <c r="D75" s="7">
        <v>0</v>
      </c>
      <c r="E75" s="7">
        <v>0</v>
      </c>
      <c r="F75" s="7"/>
      <c r="G75" s="7"/>
      <c r="H75" s="7"/>
      <c r="I75" s="7"/>
      <c r="J75" s="7"/>
      <c r="K75" s="7"/>
      <c r="L75" s="7"/>
      <c r="M75" s="7"/>
      <c r="N75" s="7"/>
      <c r="O75" s="7">
        <f>SUM(C75:N75)</f>
        <v>0</v>
      </c>
    </row>
    <row r="76" spans="1:15" x14ac:dyDescent="0.3">
      <c r="A76" s="10" t="s">
        <v>94</v>
      </c>
      <c r="B76" s="10" t="s">
        <v>95</v>
      </c>
      <c r="C76" s="11">
        <f>SUM(C77)</f>
        <v>681000</v>
      </c>
      <c r="D76" s="11">
        <f t="shared" ref="D76:O76" si="15">SUM(D77)</f>
        <v>0</v>
      </c>
      <c r="E76" s="11">
        <f t="shared" si="15"/>
        <v>0</v>
      </c>
      <c r="F76" s="11">
        <f t="shared" si="15"/>
        <v>0</v>
      </c>
      <c r="G76" s="11">
        <f t="shared" si="15"/>
        <v>0</v>
      </c>
      <c r="H76" s="11">
        <f t="shared" si="15"/>
        <v>0</v>
      </c>
      <c r="I76" s="11">
        <f t="shared" si="15"/>
        <v>0</v>
      </c>
      <c r="J76" s="11">
        <f t="shared" si="15"/>
        <v>0</v>
      </c>
      <c r="K76" s="11">
        <f t="shared" si="15"/>
        <v>0</v>
      </c>
      <c r="L76" s="11">
        <f t="shared" si="15"/>
        <v>0</v>
      </c>
      <c r="M76" s="11">
        <f t="shared" si="15"/>
        <v>0</v>
      </c>
      <c r="N76" s="11">
        <f t="shared" si="15"/>
        <v>0</v>
      </c>
      <c r="O76" s="11">
        <f t="shared" si="15"/>
        <v>681000</v>
      </c>
    </row>
    <row r="77" spans="1:15" x14ac:dyDescent="0.3">
      <c r="A77" s="12" t="s">
        <v>96</v>
      </c>
      <c r="B77" s="13" t="s">
        <v>91</v>
      </c>
      <c r="C77" s="7">
        <v>681000</v>
      </c>
      <c r="D77" s="7">
        <v>0</v>
      </c>
      <c r="E77" s="7">
        <v>0</v>
      </c>
      <c r="F77" s="7"/>
      <c r="G77" s="7"/>
      <c r="H77" s="7"/>
      <c r="I77" s="7"/>
      <c r="J77" s="7"/>
      <c r="K77" s="7"/>
      <c r="L77" s="7"/>
      <c r="M77" s="7"/>
      <c r="N77" s="7"/>
      <c r="O77" s="7">
        <f>SUM(C77:N77)</f>
        <v>681000</v>
      </c>
    </row>
    <row r="78" spans="1:15" x14ac:dyDescent="0.3">
      <c r="A78" s="30" t="s">
        <v>63</v>
      </c>
      <c r="B78" s="30"/>
      <c r="C78" s="5">
        <f>SUM(C74+C76)</f>
        <v>681000</v>
      </c>
      <c r="D78" s="5">
        <f t="shared" ref="D78:O78" si="16">SUM(D74+D76)</f>
        <v>0</v>
      </c>
      <c r="E78" s="5">
        <f t="shared" si="16"/>
        <v>0</v>
      </c>
      <c r="F78" s="5">
        <f t="shared" si="16"/>
        <v>0</v>
      </c>
      <c r="G78" s="5">
        <f t="shared" si="16"/>
        <v>0</v>
      </c>
      <c r="H78" s="5">
        <f t="shared" si="16"/>
        <v>0</v>
      </c>
      <c r="I78" s="5">
        <f t="shared" si="16"/>
        <v>0</v>
      </c>
      <c r="J78" s="5">
        <f t="shared" si="16"/>
        <v>0</v>
      </c>
      <c r="K78" s="5">
        <f t="shared" si="16"/>
        <v>0</v>
      </c>
      <c r="L78" s="5">
        <f t="shared" si="16"/>
        <v>0</v>
      </c>
      <c r="M78" s="5">
        <f t="shared" si="16"/>
        <v>0</v>
      </c>
      <c r="N78" s="5">
        <f t="shared" si="16"/>
        <v>0</v>
      </c>
      <c r="O78" s="5">
        <f t="shared" si="16"/>
        <v>681000</v>
      </c>
    </row>
    <row r="79" spans="1:15" x14ac:dyDescent="0.3">
      <c r="A79" s="31" t="s">
        <v>88</v>
      </c>
      <c r="B79" s="31"/>
      <c r="C79" s="22"/>
      <c r="D79" s="22"/>
      <c r="E79" s="22"/>
      <c r="F79" s="14"/>
      <c r="G79" s="14"/>
      <c r="H79" s="14"/>
    </row>
    <row r="80" spans="1:15" x14ac:dyDescent="0.3">
      <c r="A80" s="22" t="s">
        <v>98</v>
      </c>
      <c r="B80" s="22"/>
    </row>
    <row r="81" spans="1:1" x14ac:dyDescent="0.3">
      <c r="A81" s="37" t="s">
        <v>103</v>
      </c>
    </row>
  </sheetData>
  <mergeCells count="16">
    <mergeCell ref="A69:O69"/>
    <mergeCell ref="A71:O71"/>
    <mergeCell ref="A72:O72"/>
    <mergeCell ref="A78:B78"/>
    <mergeCell ref="A79:B79"/>
    <mergeCell ref="A1:O1"/>
    <mergeCell ref="A63:B63"/>
    <mergeCell ref="A64:B64"/>
    <mergeCell ref="A56:O56"/>
    <mergeCell ref="A3:O3"/>
    <mergeCell ref="A5:B5"/>
    <mergeCell ref="A39:B39"/>
    <mergeCell ref="A40:B40"/>
    <mergeCell ref="A4:O4"/>
    <mergeCell ref="A57:O57"/>
    <mergeCell ref="A54:O54"/>
  </mergeCells>
  <pageMargins left="0.47244094488188981" right="0.39370078740157483" top="1.3385826771653544" bottom="0.74803149606299213" header="0.31496062992125984" footer="0.31496062992125984"/>
  <pageSetup scale="63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2020-01-22T17:39:32Z</cp:lastPrinted>
  <dcterms:created xsi:type="dcterms:W3CDTF">2016-08-17T15:29:30Z</dcterms:created>
  <dcterms:modified xsi:type="dcterms:W3CDTF">2020-04-16T15:08:17Z</dcterms:modified>
</cp:coreProperties>
</file>